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8180" windowHeight="43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4" i="1"/>
  <c r="D26"/>
  <c r="D24"/>
  <c r="C22"/>
  <c r="B22"/>
  <c r="C24"/>
  <c r="C26" s="1"/>
  <c r="B21"/>
  <c r="B26"/>
  <c r="F7"/>
  <c r="H7"/>
  <c r="F6"/>
  <c r="B24"/>
  <c r="F18"/>
  <c r="B19" s="1"/>
</calcChain>
</file>

<file path=xl/sharedStrings.xml><?xml version="1.0" encoding="utf-8"?>
<sst xmlns="http://schemas.openxmlformats.org/spreadsheetml/2006/main" count="28" uniqueCount="16">
  <si>
    <t>C</t>
    <phoneticPr fontId="1"/>
  </si>
  <si>
    <t>μF</t>
    <phoneticPr fontId="1"/>
  </si>
  <si>
    <t>R</t>
    <phoneticPr fontId="1"/>
  </si>
  <si>
    <t>kΩ</t>
    <phoneticPr fontId="1"/>
  </si>
  <si>
    <t>Div</t>
    <phoneticPr fontId="1"/>
  </si>
  <si>
    <t>V</t>
    <phoneticPr fontId="1"/>
  </si>
  <si>
    <t>μs</t>
    <phoneticPr fontId="1"/>
  </si>
  <si>
    <t>L</t>
    <phoneticPr fontId="1"/>
  </si>
  <si>
    <t>mH</t>
    <phoneticPr fontId="1"/>
  </si>
  <si>
    <t>nF</t>
    <phoneticPr fontId="1"/>
  </si>
  <si>
    <t>Ω</t>
    <phoneticPr fontId="1"/>
  </si>
  <si>
    <t>ms</t>
    <phoneticPr fontId="1"/>
  </si>
  <si>
    <t>f</t>
    <phoneticPr fontId="1"/>
  </si>
  <si>
    <t>w_0</t>
    <phoneticPr fontId="1"/>
  </si>
  <si>
    <t>γ</t>
    <phoneticPr fontId="1"/>
  </si>
  <si>
    <t>w_1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</si>
</sst>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>
      <selection activeCell="E24" sqref="E24"/>
    </sheetView>
  </sheetViews>
  <sheetFormatPr defaultRowHeight="13.5"/>
  <cols>
    <col min="2" max="2" width="9.5" bestFit="1" customWidth="1"/>
    <col min="6" max="6" width="18.375" bestFit="1" customWidth="1"/>
  </cols>
  <sheetData>
    <row r="2" spans="1:8">
      <c r="A2" t="s">
        <v>0</v>
      </c>
      <c r="B2">
        <v>1530.7</v>
      </c>
      <c r="C2" t="s">
        <v>1</v>
      </c>
    </row>
    <row r="3" spans="1:8">
      <c r="A3" t="s">
        <v>2</v>
      </c>
      <c r="B3">
        <v>10.086</v>
      </c>
      <c r="C3" t="s">
        <v>3</v>
      </c>
    </row>
    <row r="5" spans="1:8">
      <c r="D5">
        <v>2</v>
      </c>
      <c r="E5" t="s">
        <v>5</v>
      </c>
    </row>
    <row r="6" spans="1:8">
      <c r="B6">
        <v>0.92</v>
      </c>
      <c r="C6" t="s">
        <v>4</v>
      </c>
      <c r="D6">
        <v>20</v>
      </c>
      <c r="E6" t="s">
        <v>6</v>
      </c>
      <c r="F6">
        <f>B6*D6</f>
        <v>18.400000000000002</v>
      </c>
      <c r="G6" t="s">
        <v>6</v>
      </c>
    </row>
    <row r="7" spans="1:8">
      <c r="F7" s="1">
        <f>B2*B3*POWER(10,3)*POWER(10,-6)</f>
        <v>15.4386402</v>
      </c>
      <c r="G7" t="s">
        <v>6</v>
      </c>
      <c r="H7">
        <f>(F6-F7)/F7</f>
        <v>0.19181480762794137</v>
      </c>
    </row>
    <row r="8" spans="1:8">
      <c r="A8" t="s">
        <v>7</v>
      </c>
      <c r="B8">
        <v>100.81</v>
      </c>
      <c r="C8" t="s">
        <v>8</v>
      </c>
    </row>
    <row r="9" spans="1:8">
      <c r="B9">
        <v>242.2</v>
      </c>
      <c r="C9" t="s">
        <v>9</v>
      </c>
    </row>
    <row r="10" spans="1:8">
      <c r="B10">
        <v>99.54</v>
      </c>
      <c r="C10" t="s">
        <v>10</v>
      </c>
      <c r="D10">
        <v>4.1139999999999999</v>
      </c>
      <c r="E10" t="s">
        <v>3</v>
      </c>
    </row>
    <row r="12" spans="1:8">
      <c r="A12" t="s">
        <v>0</v>
      </c>
      <c r="B12">
        <v>2.0670000000000002</v>
      </c>
      <c r="C12" t="s">
        <v>9</v>
      </c>
    </row>
    <row r="14" spans="1:8">
      <c r="A14" t="s">
        <v>2</v>
      </c>
      <c r="B14">
        <v>507.4</v>
      </c>
      <c r="C14" t="s">
        <v>10</v>
      </c>
    </row>
    <row r="16" spans="1:8">
      <c r="D16">
        <v>0.5</v>
      </c>
      <c r="E16" t="s">
        <v>5</v>
      </c>
    </row>
    <row r="17" spans="1:7">
      <c r="B17">
        <v>4.84</v>
      </c>
      <c r="C17" t="s">
        <v>4</v>
      </c>
      <c r="D17">
        <v>0.1</v>
      </c>
      <c r="E17" t="s">
        <v>11</v>
      </c>
    </row>
    <row r="18" spans="1:7">
      <c r="D18">
        <v>20</v>
      </c>
      <c r="E18" t="s">
        <v>6</v>
      </c>
      <c r="F18">
        <f>B17*D18</f>
        <v>96.8</v>
      </c>
      <c r="G18" t="s">
        <v>6</v>
      </c>
    </row>
    <row r="19" spans="1:7">
      <c r="A19" t="s">
        <v>12</v>
      </c>
      <c r="B19">
        <f>1/(F18*POWER(10,-6))</f>
        <v>10330.578512396694</v>
      </c>
    </row>
    <row r="21" spans="1:7">
      <c r="A21" t="s">
        <v>13</v>
      </c>
      <c r="B21">
        <f>1/SQRT(B8*POWER(10,-3)*(B12)*POWER(10,-9))</f>
        <v>69275.226484616011</v>
      </c>
    </row>
    <row r="22" spans="1:7">
      <c r="A22" t="s">
        <v>14</v>
      </c>
      <c r="B22">
        <f>(B14+B10)/B8*1000/2</f>
        <v>3010.3164368614221</v>
      </c>
      <c r="C22">
        <f>(B14+D10*1000)/B8*1000/2</f>
        <v>22921.337168931652</v>
      </c>
    </row>
    <row r="24" spans="1:7">
      <c r="A24" t="s">
        <v>15</v>
      </c>
      <c r="B24">
        <f>SQRT(POWER(B21,2)-POWER(B22,2))</f>
        <v>69209.789765934169</v>
      </c>
      <c r="C24">
        <f>SQRT(POWER(B21,2)-POWER(C22,2))</f>
        <v>65373.30729650287</v>
      </c>
      <c r="D24">
        <f>SQRT(POWER(69275,2)+POWER(3010,2))</f>
        <v>69340.361442669164</v>
      </c>
      <c r="E24">
        <f>10330/11036-1</f>
        <v>-6.3972453787604189E-2</v>
      </c>
    </row>
    <row r="26" spans="1:7">
      <c r="A26" t="s">
        <v>12</v>
      </c>
      <c r="B26">
        <f>B24/2/PI()</f>
        <v>11015.080151599293</v>
      </c>
      <c r="C26">
        <f>C24/2/PI()</f>
        <v>10404.485002503901</v>
      </c>
      <c r="D26">
        <f>69340/2/3.1415</f>
        <v>11036.129237625337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>KHe7</Manager>
  <Company>UEC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Physics Laboratory</dc:title>
  <dc:subject>Report-05</dc:subject>
  <dc:creator>KHe7</dc:creator>
  <cp:keywords>UEC Physics Laboratory</cp:keywords>
  <cp:lastModifiedBy>KHe7</cp:lastModifiedBy>
  <dcterms:created xsi:type="dcterms:W3CDTF">2011-01-06T07:20:03Z</dcterms:created>
  <dcterms:modified xsi:type="dcterms:W3CDTF">2011-09-04T16:18:38Z</dcterms:modified>
  <cp:category>Report</cp:category>
  <cp:contentStatus/>
</cp:coreProperties>
</file>