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80" windowHeight="42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L9" s="1"/>
  <c r="L11" s="1"/>
  <c r="D18"/>
  <c r="D23"/>
  <c r="C23"/>
  <c r="C18"/>
  <c r="K11"/>
  <c r="J11"/>
  <c r="I11"/>
  <c r="H11"/>
  <c r="K9"/>
  <c r="J9"/>
  <c r="I9"/>
  <c r="H9"/>
  <c r="D11"/>
  <c r="C11"/>
  <c r="I4"/>
  <c r="J4"/>
  <c r="K4"/>
  <c r="H4"/>
  <c r="D8"/>
  <c r="D9" s="1"/>
  <c r="D13" s="1"/>
  <c r="C8"/>
  <c r="C9" s="1"/>
  <c r="C13" s="1"/>
  <c r="C17" l="1"/>
  <c r="C22" s="1"/>
  <c r="D17"/>
  <c r="D22" s="1"/>
</calcChain>
</file>

<file path=xl/sharedStrings.xml><?xml version="1.0" encoding="utf-8"?>
<sst xmlns="http://schemas.openxmlformats.org/spreadsheetml/2006/main" count="52" uniqueCount="29">
  <si>
    <t>T</t>
    <phoneticPr fontId="1"/>
  </si>
  <si>
    <t>d_1</t>
    <phoneticPr fontId="1"/>
  </si>
  <si>
    <t>d_2</t>
    <phoneticPr fontId="1"/>
  </si>
  <si>
    <t>d_3</t>
    <phoneticPr fontId="1"/>
  </si>
  <si>
    <t>l_0</t>
    <phoneticPr fontId="1"/>
  </si>
  <si>
    <t>l_1</t>
    <phoneticPr fontId="1"/>
  </si>
  <si>
    <t>L</t>
    <phoneticPr fontId="1"/>
  </si>
  <si>
    <t>c</t>
    <phoneticPr fontId="1"/>
  </si>
  <si>
    <t>ns</t>
    <phoneticPr fontId="1"/>
  </si>
  <si>
    <t>mm</t>
    <phoneticPr fontId="1"/>
  </si>
  <si>
    <t>T'</t>
    <phoneticPr fontId="1"/>
  </si>
  <si>
    <t>m/s</t>
    <phoneticPr fontId="1"/>
  </si>
  <si>
    <t>n</t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</si>
  <si>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</si>
  <si>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</si>
  <si>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v</t>
    <phoneticPr fontId="1"/>
  </si>
  <si>
    <t>mm</t>
    <phoneticPr fontId="1"/>
  </si>
  <si>
    <t>ns</t>
    <phoneticPr fontId="1"/>
  </si>
  <si>
    <t>m/s</t>
    <phoneticPr fontId="1"/>
  </si>
  <si>
    <t>t</t>
    <phoneticPr fontId="1"/>
  </si>
  <si>
    <t>l</t>
    <phoneticPr fontId="1"/>
  </si>
  <si>
    <t>PSD</t>
    <phoneticPr fontId="1"/>
  </si>
  <si>
    <t>\Delta L</t>
  </si>
  <si>
    <t>\Delta T</t>
  </si>
  <si>
    <t>\Delta v</t>
  </si>
  <si>
    <t>\Delta c</t>
  </si>
  <si>
    <t>\Delta t</t>
  </si>
  <si>
    <t>\Delta l</t>
  </si>
  <si>
    <t>\Delta n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</si>
</sst>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.E+00"/>
    <numFmt numFmtId="178" formatCode="0.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0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7" workbookViewId="0">
      <selection activeCell="L7" sqref="L7"/>
    </sheetView>
  </sheetViews>
  <sheetFormatPr defaultRowHeight="13.5"/>
  <cols>
    <col min="1" max="1" width="8.375" bestFit="1" customWidth="1"/>
    <col min="2" max="2" width="4.25" bestFit="1" customWidth="1"/>
    <col min="3" max="3" width="9.25" bestFit="1" customWidth="1"/>
    <col min="6" max="6" width="8.125" bestFit="1" customWidth="1"/>
    <col min="7" max="7" width="4.75" bestFit="1" customWidth="1"/>
    <col min="8" max="8" width="10.5" bestFit="1" customWidth="1"/>
    <col min="10" max="10" width="9.25" bestFit="1" customWidth="1"/>
  </cols>
  <sheetData>
    <row r="1" spans="1:12">
      <c r="C1" t="s">
        <v>13</v>
      </c>
      <c r="D1" t="s">
        <v>14</v>
      </c>
      <c r="H1" t="s">
        <v>13</v>
      </c>
      <c r="I1" t="s">
        <v>14</v>
      </c>
    </row>
    <row r="2" spans="1:12">
      <c r="A2" t="s">
        <v>0</v>
      </c>
      <c r="B2" t="s">
        <v>8</v>
      </c>
      <c r="C2">
        <v>17.2</v>
      </c>
      <c r="D2">
        <v>14.55</v>
      </c>
      <c r="F2" t="s">
        <v>0</v>
      </c>
      <c r="G2" t="s">
        <v>8</v>
      </c>
      <c r="H2" s="4">
        <v>71.2</v>
      </c>
      <c r="I2">
        <v>52.2</v>
      </c>
      <c r="J2" s="4">
        <v>16.899999999999999</v>
      </c>
      <c r="K2" s="3">
        <v>6.1</v>
      </c>
      <c r="L2" s="3">
        <v>6</v>
      </c>
    </row>
    <row r="3" spans="1:12">
      <c r="A3" t="s">
        <v>1</v>
      </c>
      <c r="B3" t="s">
        <v>9</v>
      </c>
      <c r="C3">
        <v>2613.9</v>
      </c>
      <c r="D3">
        <v>1977.4</v>
      </c>
      <c r="F3" t="s">
        <v>6</v>
      </c>
      <c r="G3" t="s">
        <v>9</v>
      </c>
      <c r="H3" s="5">
        <v>5051</v>
      </c>
      <c r="I3" s="1">
        <v>5051</v>
      </c>
      <c r="J3" s="5">
        <v>515</v>
      </c>
      <c r="K3" s="1">
        <v>515</v>
      </c>
      <c r="L3" s="1">
        <v>515</v>
      </c>
    </row>
    <row r="4" spans="1:12">
      <c r="A4" t="s">
        <v>2</v>
      </c>
      <c r="B4" t="s">
        <v>9</v>
      </c>
      <c r="C4">
        <v>3062.6</v>
      </c>
      <c r="D4">
        <v>2425.3000000000002</v>
      </c>
      <c r="F4" t="s">
        <v>15</v>
      </c>
      <c r="G4" t="s">
        <v>11</v>
      </c>
      <c r="H4" s="6">
        <f>2*H3*POWER(10,-3)/(H2*POWER(10,-9))</f>
        <v>141882022.47191012</v>
      </c>
      <c r="I4" s="2">
        <f>2*I3*POWER(10,-3)/(I2*POWER(10,-9))</f>
        <v>193524904.21455938</v>
      </c>
      <c r="J4" s="6">
        <f>2*J3*POWER(10,-3)/(J2*POWER(10,-9))</f>
        <v>60946745.562130183</v>
      </c>
      <c r="K4" s="2">
        <f>2*K3*POWER(10,-3)/(K2*POWER(10,-9))</f>
        <v>168852459.01639345</v>
      </c>
      <c r="L4" s="2">
        <f>2*L3*POWER(10,-3)/(L2*POWER(10,-9))</f>
        <v>171666666.66666666</v>
      </c>
    </row>
    <row r="5" spans="1:12">
      <c r="A5" t="s">
        <v>3</v>
      </c>
      <c r="B5" t="s">
        <v>9</v>
      </c>
      <c r="C5">
        <v>463.8</v>
      </c>
      <c r="D5" s="1">
        <v>465</v>
      </c>
      <c r="E5" s="1"/>
    </row>
    <row r="6" spans="1:12">
      <c r="A6" t="s">
        <v>4</v>
      </c>
      <c r="B6" t="s">
        <v>9</v>
      </c>
      <c r="C6" s="1">
        <v>180</v>
      </c>
      <c r="D6" s="1">
        <v>180</v>
      </c>
      <c r="E6" s="1"/>
      <c r="F6" t="s">
        <v>22</v>
      </c>
      <c r="G6" t="s">
        <v>16</v>
      </c>
      <c r="H6">
        <v>0.1</v>
      </c>
      <c r="I6">
        <v>0.1</v>
      </c>
      <c r="J6">
        <v>0.1</v>
      </c>
      <c r="K6">
        <v>0.1</v>
      </c>
      <c r="L6">
        <v>0.1</v>
      </c>
    </row>
    <row r="7" spans="1:12">
      <c r="A7" t="s">
        <v>5</v>
      </c>
      <c r="B7" t="s">
        <v>9</v>
      </c>
      <c r="C7">
        <v>129.1</v>
      </c>
      <c r="D7">
        <v>129.1</v>
      </c>
      <c r="F7" t="s">
        <v>23</v>
      </c>
      <c r="G7" t="s">
        <v>17</v>
      </c>
      <c r="H7">
        <v>0.1</v>
      </c>
      <c r="I7">
        <v>0.1</v>
      </c>
      <c r="J7">
        <v>0.1</v>
      </c>
      <c r="K7">
        <v>0.1</v>
      </c>
      <c r="L7">
        <v>0.1</v>
      </c>
    </row>
    <row r="8" spans="1:12">
      <c r="A8" t="s">
        <v>6</v>
      </c>
      <c r="B8" t="s">
        <v>9</v>
      </c>
      <c r="C8">
        <f>C3+C4-C5+1.5*(C6-C7)+C7</f>
        <v>5418.1500000000005</v>
      </c>
      <c r="D8">
        <f>D3+D4-D5+1.5*(D6-D7)+D7</f>
        <v>4143.1500000000005</v>
      </c>
      <c r="E8" s="2"/>
    </row>
    <row r="9" spans="1:12">
      <c r="A9" t="s">
        <v>7</v>
      </c>
      <c r="B9" t="s">
        <v>11</v>
      </c>
      <c r="C9" s="2">
        <f>(C8*POWER(10,-3))/(C2*POWER(10,-9))</f>
        <v>315008720.93023258</v>
      </c>
      <c r="D9" s="2">
        <f>(D8*POWER(10,-3))/(D2*POWER(10,-9))</f>
        <v>284752577.31958765</v>
      </c>
      <c r="E9" s="3"/>
      <c r="F9" t="s">
        <v>24</v>
      </c>
      <c r="G9" t="s">
        <v>18</v>
      </c>
      <c r="H9" s="2">
        <f>SQRT(POWER(H6/H3,2)+POWER(H7/H2,2))*H4</f>
        <v>199292.30054818635</v>
      </c>
      <c r="I9" s="2">
        <f t="shared" ref="I9:K9" si="0">SQRT(POWER(I6/I3,2)+POWER(I7/I2,2))*I4</f>
        <v>370757.16192689951</v>
      </c>
      <c r="J9" s="2">
        <f t="shared" si="0"/>
        <v>360825.75305583607</v>
      </c>
      <c r="K9" s="2">
        <f t="shared" si="0"/>
        <v>2768267.2665766766</v>
      </c>
      <c r="L9" s="2">
        <f t="shared" ref="L9" si="1">SQRT(POWER(L6/L3,2)+POWER(L7/L2,2))*L4</f>
        <v>2861305.2792798202</v>
      </c>
    </row>
    <row r="10" spans="1:12">
      <c r="A10" t="s">
        <v>10</v>
      </c>
      <c r="B10" t="s">
        <v>8</v>
      </c>
      <c r="C10" s="1">
        <v>18.600000000000001</v>
      </c>
      <c r="D10" s="3">
        <v>17</v>
      </c>
      <c r="E10" s="3"/>
    </row>
    <row r="11" spans="1:12">
      <c r="A11" t="s">
        <v>19</v>
      </c>
      <c r="B11" t="s">
        <v>17</v>
      </c>
      <c r="C11" s="1">
        <f>ABS(C2-C10)</f>
        <v>1.4000000000000021</v>
      </c>
      <c r="D11" s="1">
        <f>ABS(D2-D10)</f>
        <v>2.4499999999999993</v>
      </c>
      <c r="F11" t="s">
        <v>21</v>
      </c>
      <c r="H11" s="7">
        <f>H9/H4</f>
        <v>1.4046339139804859E-3</v>
      </c>
      <c r="I11" s="7">
        <f t="shared" ref="I11:K11" si="2">I9/I4</f>
        <v>1.9158111119168635E-3</v>
      </c>
      <c r="J11" s="7">
        <f t="shared" si="2"/>
        <v>5.9203448802365331E-3</v>
      </c>
      <c r="K11" s="7">
        <f t="shared" si="2"/>
        <v>1.6394592549628859E-2</v>
      </c>
      <c r="L11" s="7">
        <f t="shared" ref="L11" si="3">L9/L4</f>
        <v>1.6667797743377594E-2</v>
      </c>
    </row>
    <row r="12" spans="1:12">
      <c r="A12" t="s">
        <v>20</v>
      </c>
      <c r="B12" t="s">
        <v>9</v>
      </c>
      <c r="C12">
        <v>503.5</v>
      </c>
      <c r="D12">
        <v>503.7</v>
      </c>
      <c r="E12" s="3"/>
    </row>
    <row r="13" spans="1:12">
      <c r="A13" t="s">
        <v>12</v>
      </c>
      <c r="C13" s="3">
        <f>1+C9*C11*POWER(10,-9)/(C12*POWER(10,-3))</f>
        <v>1.8758931664395755</v>
      </c>
      <c r="D13" s="3">
        <f>1+D9*D11*POWER(10,-9)/(D12*POWER(10,-3))</f>
        <v>2.3850383451121493</v>
      </c>
    </row>
    <row r="15" spans="1:12">
      <c r="A15" t="s">
        <v>22</v>
      </c>
      <c r="B15" t="s">
        <v>16</v>
      </c>
      <c r="C15">
        <v>0.1</v>
      </c>
      <c r="D15">
        <v>0.1</v>
      </c>
    </row>
    <row r="16" spans="1:12">
      <c r="A16" t="s">
        <v>23</v>
      </c>
      <c r="B16" t="s">
        <v>17</v>
      </c>
      <c r="C16">
        <v>0.1</v>
      </c>
      <c r="D16">
        <v>0.05</v>
      </c>
    </row>
    <row r="17" spans="1:4">
      <c r="A17" t="s">
        <v>25</v>
      </c>
      <c r="C17" s="2">
        <f>SQRT(POWER(C15/C8,2)+POWER(C16/C2,2))*C9</f>
        <v>1831455.2801388202</v>
      </c>
      <c r="D17" s="2">
        <f>SQRT(POWER(D15/D8,2)+POWER(D16/D2,2))*D9</f>
        <v>978555.32946529298</v>
      </c>
    </row>
    <row r="18" spans="1:4">
      <c r="A18" t="s">
        <v>21</v>
      </c>
      <c r="C18" s="7">
        <f>C17/C9</f>
        <v>5.8139827834939421E-3</v>
      </c>
      <c r="D18" s="7">
        <f>D17/D9</f>
        <v>3.4365108778876005E-3</v>
      </c>
    </row>
    <row r="20" spans="1:4">
      <c r="A20" t="s">
        <v>26</v>
      </c>
      <c r="B20" t="s">
        <v>17</v>
      </c>
      <c r="C20">
        <v>0.1</v>
      </c>
      <c r="D20">
        <v>0.05</v>
      </c>
    </row>
    <row r="21" spans="1:4">
      <c r="A21" t="s">
        <v>27</v>
      </c>
      <c r="B21" t="s">
        <v>16</v>
      </c>
      <c r="C21">
        <v>0.1</v>
      </c>
      <c r="D21">
        <v>0.1</v>
      </c>
    </row>
    <row r="22" spans="1:4">
      <c r="A22" t="s">
        <v>28</v>
      </c>
      <c r="C22" s="2">
        <f>(C13-1)*SQRT(POWER(C20/C11,2)+POWER(C17/C9,2)+POWER(C21/C12,2))</f>
        <v>6.2770947528928908E-2</v>
      </c>
      <c r="D22" s="2">
        <f>(D13-1)*SQRT(POWER(D20/D11,2)+POWER(D17/D9,2)+POWER(D21/D12,2))</f>
        <v>2.8665346969907465E-2</v>
      </c>
    </row>
    <row r="23" spans="1:4">
      <c r="A23" t="s">
        <v>21</v>
      </c>
      <c r="C23" s="7">
        <f>C22/C13</f>
        <v>3.3461898924695949E-2</v>
      </c>
      <c r="D23" s="7">
        <f>D22/D13</f>
        <v>1.2018820170608017E-2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Report-10</dc:subject>
  <dc:creator>KHe7</dc:creator>
  <cp:keywords>UEC Physics Laboratory</cp:keywords>
  <cp:lastModifiedBy>KHe7</cp:lastModifiedBy>
  <dcterms:created xsi:type="dcterms:W3CDTF">2010-11-14T03:00:09Z</dcterms:created>
  <dcterms:modified xsi:type="dcterms:W3CDTF">2011-09-04T16:15:58Z</dcterms:modified>
  <cp:category>Report</cp:category>
  <cp:contentStatus/>
</cp:coreProperties>
</file>